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l\Desktop\MARKETING DIGITALE\"/>
    </mc:Choice>
  </mc:AlternateContent>
  <xr:revisionPtr revIDLastSave="0" documentId="13_ncr:1_{A2DB547C-3595-4154-9F82-EDF8644CA678}" xr6:coauthVersionLast="47" xr6:coauthVersionMax="47" xr10:uidLastSave="{00000000-0000-0000-0000-000000000000}"/>
  <bookViews>
    <workbookView xWindow="945" yWindow="0" windowWidth="21495" windowHeight="15480" xr2:uid="{00000000-000D-0000-FFFF-FFFF00000000}"/>
  </bookViews>
  <sheets>
    <sheet name="Calcolo IRPEF" sheetId="1" r:id="rId1"/>
  </sheets>
  <definedNames>
    <definedName name="_xlnm.Print_Area" localSheetId="0">'Calcolo IRPEF'!$A$1:$C$35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C9" i="1"/>
  <c r="C8" i="1"/>
  <c r="C7" i="1"/>
  <c r="C10" i="1" l="1"/>
  <c r="C15" i="1" s="1"/>
  <c r="C14" i="1" l="1"/>
  <c r="C16" i="1" s="1"/>
  <c r="C21" i="1" s="1"/>
  <c r="B21" i="1" l="1"/>
  <c r="B22" i="1" s="1"/>
  <c r="B26" i="1"/>
  <c r="B24" i="1"/>
  <c r="B25" i="1"/>
  <c r="B27" i="1"/>
  <c r="B23" i="1"/>
</calcChain>
</file>

<file path=xl/sharedStrings.xml><?xml version="1.0" encoding="utf-8"?>
<sst xmlns="http://schemas.openxmlformats.org/spreadsheetml/2006/main" count="42" uniqueCount="42">
  <si>
    <t>Scaglioni</t>
  </si>
  <si>
    <t>Aliquota</t>
  </si>
  <si>
    <t>Imposta (€)</t>
  </si>
  <si>
    <t>0 – 28.000</t>
  </si>
  <si>
    <t>23%</t>
  </si>
  <si>
    <t>28.001 – 50.000</t>
  </si>
  <si>
    <t>35%</t>
  </si>
  <si>
    <t>Oltre 50.000</t>
  </si>
  <si>
    <t>43%</t>
  </si>
  <si>
    <t>Totale Imposta</t>
  </si>
  <si>
    <t>ACCONTI</t>
  </si>
  <si>
    <t>Descrizione</t>
  </si>
  <si>
    <t>Percentuale</t>
  </si>
  <si>
    <t>Importo (€)</t>
  </si>
  <si>
    <t>Primo Acconto (30 giugno)</t>
  </si>
  <si>
    <t>40%</t>
  </si>
  <si>
    <t>Secondo Acconto (30 novembre)</t>
  </si>
  <si>
    <t>60%</t>
  </si>
  <si>
    <t>Totale Acconti</t>
  </si>
  <si>
    <t>100%</t>
  </si>
  <si>
    <t>Numero rate (saldo + 1° acconto):</t>
  </si>
  <si>
    <t>RATE SALDO + PRIMO ACCONTO (entro 30 giugno)</t>
  </si>
  <si>
    <t>N. rata</t>
  </si>
  <si>
    <t>Totale rateizzabile</t>
  </si>
  <si>
    <t>Rata 1</t>
  </si>
  <si>
    <t>Rata 2</t>
  </si>
  <si>
    <t>Rata 3</t>
  </si>
  <si>
    <t>Rata 4</t>
  </si>
  <si>
    <t>Rata 5</t>
  </si>
  <si>
    <t>Rata 6</t>
  </si>
  <si>
    <t>Scelta Rate</t>
  </si>
  <si>
    <t>Reddito Totale</t>
  </si>
  <si>
    <t>Importo rata I° Acconto (€)</t>
  </si>
  <si>
    <t>Importo rata II° Acconto Nov.  (€)</t>
  </si>
  <si>
    <t>Rata secondo acconto di Novembre</t>
  </si>
  <si>
    <t>ISTRUZIONI:</t>
  </si>
  <si>
    <t>Il tool calcola l'IRPEF esaminando esclusivamente il Reddito, non tiene conto di oneri deducibili o detraibili</t>
  </si>
  <si>
    <t>Per un conteggio più dettagliato ed eventuali altre necessità potete contattarci per fissare un appuntamento</t>
  </si>
  <si>
    <t>Saremo lieti di valutare assieme a voi le migliori soluzioni per la vostra contabilità ed ogni altra necessità</t>
  </si>
  <si>
    <t>www.asscoter.it - info@asscoter.it -040301391</t>
  </si>
  <si>
    <t xml:space="preserve">ASSCOTER -Associazione sindacale e di categoria - esercita attività di cui alla L.4/2013 </t>
  </si>
  <si>
    <t>Inserire nei campi in verde il reddito totale - presunto o reale - ed il numero delle rate (da 1 a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</si>
</sst>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6EFCE"/>
      </patternFill>
    </fill>
    <fill>
      <patternFill patternType="solid">
        <fgColor theme="4"/>
        <bgColor rgb="FF4F81BD"/>
      </patternFill>
    </fill>
    <fill>
      <patternFill patternType="solid">
        <fgColor theme="4"/>
        <bgColor rgb="FFFFFF99"/>
      </patternFill>
    </fill>
    <fill>
      <patternFill patternType="solid">
        <fgColor rgb="FFF0F0F0"/>
        <bgColor indexed="64"/>
      </patternFill>
    </fill>
    <fill>
      <patternFill patternType="solid">
        <fgColor rgb="FFFC503E"/>
        <bgColor rgb="FF4F81BD"/>
      </patternFill>
    </fill>
    <fill>
      <patternFill patternType="solid">
        <fgColor rgb="FFFC503E"/>
        <bgColor rgb="FFC6EFCE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6" fillId="5" borderId="1" xfId="0" applyFont="1" applyFill="1" applyBorder="1"/>
    <xf numFmtId="0" fontId="5" fillId="8" borderId="1" xfId="0" applyFont="1" applyFill="1" applyBorder="1" applyAlignment="1">
      <alignment horizontal="center"/>
    </xf>
    <xf numFmtId="0" fontId="0" fillId="9" borderId="0" xfId="0" applyFill="1"/>
    <xf numFmtId="0" fontId="3" fillId="9" borderId="0" xfId="0" applyFont="1" applyFill="1"/>
    <xf numFmtId="0" fontId="3" fillId="9" borderId="1" xfId="0" applyFont="1" applyFill="1" applyBorder="1"/>
    <xf numFmtId="0" fontId="4" fillId="10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9" borderId="1" xfId="0" applyFont="1" applyFill="1" applyBorder="1"/>
    <xf numFmtId="0" fontId="0" fillId="9" borderId="0" xfId="0" applyFill="1" applyAlignment="1">
      <alignment horizontal="center"/>
    </xf>
    <xf numFmtId="0" fontId="2" fillId="9" borderId="0" xfId="0" applyFont="1" applyFill="1"/>
    <xf numFmtId="0" fontId="6" fillId="4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164" fontId="6" fillId="5" borderId="1" xfId="0" applyNumberFormat="1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7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0" fontId="0" fillId="9" borderId="0" xfId="0" applyFill="1"/>
    <xf numFmtId="164" fontId="5" fillId="11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0F0F0"/>
      <color rgb="FFFC503E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asscoter.i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0</xdr:col>
      <xdr:colOff>2324100</xdr:colOff>
      <xdr:row>1</xdr:row>
      <xdr:rowOff>9525</xdr:rowOff>
    </xdr:to>
    <xdr:pic>
      <xdr:nvPicPr>
        <xdr:cNvPr id="11" name="Immagin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2BC3A-05AB-286A-4B01-E6C1C6EA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305050" cy="1790700"/>
        </a:xfrm>
        <a:prstGeom prst="rect">
          <a:avLst/>
        </a:prstGeom>
      </xdr:spPr>
    </xdr:pic>
    <xdr:clientData/>
  </xdr:twoCellAnchor>
  <xdr:twoCellAnchor>
    <xdr:from>
      <xdr:col>0</xdr:col>
      <xdr:colOff>2276475</xdr:colOff>
      <xdr:row>0</xdr:row>
      <xdr:rowOff>1</xdr:rowOff>
    </xdr:from>
    <xdr:to>
      <xdr:col>3</xdr:col>
      <xdr:colOff>9525</xdr:colOff>
      <xdr:row>1</xdr:row>
      <xdr:rowOff>9526</xdr:rowOff>
    </xdr:to>
    <xdr:pic>
      <xdr:nvPicPr>
        <xdr:cNvPr id="13" name="Immagine 12">
          <a:hlinkClick xmlns:r="http://schemas.openxmlformats.org/officeDocument/2006/relationships" r:id="rId1" tooltip="www.asscoter.it"/>
          <a:extLst>
            <a:ext uri="{FF2B5EF4-FFF2-40B4-BE49-F238E27FC236}">
              <a16:creationId xmlns:a16="http://schemas.microsoft.com/office/drawing/2014/main" id="{1DE37B55-C47B-2DE9-C94A-64764CAD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1"/>
          <a:ext cx="5734050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showGridLines="0" tabSelected="1" workbookViewId="0">
      <selection activeCell="A4" sqref="A4"/>
    </sheetView>
  </sheetViews>
  <sheetFormatPr defaultRowHeight="15" x14ac:dyDescent="0.25"/>
  <cols>
    <col min="1" max="3" width="40" customWidth="1"/>
  </cols>
  <sheetData>
    <row r="1" spans="1:3" ht="140.25" customHeight="1" x14ac:dyDescent="0.25">
      <c r="A1" s="13"/>
      <c r="B1" s="30"/>
      <c r="C1" s="30"/>
    </row>
    <row r="2" spans="1:3" ht="15.75" thickBot="1" x14ac:dyDescent="0.3">
      <c r="A2" s="7"/>
      <c r="B2" s="7"/>
      <c r="C2" s="7"/>
    </row>
    <row r="3" spans="1:3" ht="20.25" thickTop="1" thickBot="1" x14ac:dyDescent="0.35">
      <c r="A3" s="4" t="s">
        <v>31</v>
      </c>
      <c r="B3" s="2" t="s">
        <v>30</v>
      </c>
      <c r="C3" s="8"/>
    </row>
    <row r="4" spans="1:3" ht="20.25" thickTop="1" thickBot="1" x14ac:dyDescent="0.35">
      <c r="A4" s="15">
        <v>15000</v>
      </c>
      <c r="B4" s="16">
        <v>6</v>
      </c>
      <c r="C4" s="8"/>
    </row>
    <row r="5" spans="1:3" ht="20.25" thickTop="1" thickBot="1" x14ac:dyDescent="0.35">
      <c r="A5" s="8"/>
      <c r="B5" s="8"/>
      <c r="C5" s="8"/>
    </row>
    <row r="6" spans="1:3" ht="20.25" thickTop="1" thickBot="1" x14ac:dyDescent="0.35">
      <c r="A6" s="4" t="s">
        <v>0</v>
      </c>
      <c r="B6" s="4" t="s">
        <v>1</v>
      </c>
      <c r="C6" s="4" t="s">
        <v>2</v>
      </c>
    </row>
    <row r="7" spans="1:3" ht="20.25" thickTop="1" thickBot="1" x14ac:dyDescent="0.35">
      <c r="A7" s="5" t="s">
        <v>3</v>
      </c>
      <c r="B7" s="3" t="s">
        <v>4</v>
      </c>
      <c r="C7" s="20">
        <f>MIN(A4,28000)*23%</f>
        <v>3450</v>
      </c>
    </row>
    <row r="8" spans="1:3" ht="20.25" thickTop="1" thickBot="1" x14ac:dyDescent="0.35">
      <c r="A8" s="5" t="s">
        <v>5</v>
      </c>
      <c r="B8" s="3" t="s">
        <v>6</v>
      </c>
      <c r="C8" s="20">
        <f>MAX(MIN(A4-28000,22000),0)*35%</f>
        <v>0</v>
      </c>
    </row>
    <row r="9" spans="1:3" ht="20.25" thickTop="1" thickBot="1" x14ac:dyDescent="0.35">
      <c r="A9" s="5" t="s">
        <v>7</v>
      </c>
      <c r="B9" s="3" t="s">
        <v>8</v>
      </c>
      <c r="C9" s="20">
        <f>MAX(A4-50000,0)*43%</f>
        <v>0</v>
      </c>
    </row>
    <row r="10" spans="1:3" ht="20.25" thickTop="1" thickBot="1" x14ac:dyDescent="0.35">
      <c r="A10" s="9"/>
      <c r="B10" s="10" t="s">
        <v>9</v>
      </c>
      <c r="C10" s="31">
        <f>C7+C8+C9</f>
        <v>3450</v>
      </c>
    </row>
    <row r="11" spans="1:3" ht="20.25" thickTop="1" thickBot="1" x14ac:dyDescent="0.35">
      <c r="A11" s="14"/>
      <c r="B11" s="8"/>
      <c r="C11" s="8"/>
    </row>
    <row r="12" spans="1:3" ht="20.25" thickTop="1" thickBot="1" x14ac:dyDescent="0.35">
      <c r="A12" s="24" t="s">
        <v>10</v>
      </c>
      <c r="B12" s="25"/>
      <c r="C12" s="25"/>
    </row>
    <row r="13" spans="1:3" ht="20.25" thickTop="1" thickBot="1" x14ac:dyDescent="0.35">
      <c r="A13" s="4" t="s">
        <v>11</v>
      </c>
      <c r="B13" s="4" t="s">
        <v>12</v>
      </c>
      <c r="C13" s="4" t="s">
        <v>13</v>
      </c>
    </row>
    <row r="14" spans="1:3" ht="20.25" thickTop="1" thickBot="1" x14ac:dyDescent="0.35">
      <c r="A14" s="5" t="s">
        <v>14</v>
      </c>
      <c r="B14" s="3" t="s">
        <v>15</v>
      </c>
      <c r="C14" s="20">
        <f>C10*40%</f>
        <v>1380</v>
      </c>
    </row>
    <row r="15" spans="1:3" ht="20.25" thickTop="1" thickBot="1" x14ac:dyDescent="0.35">
      <c r="A15" s="5" t="s">
        <v>16</v>
      </c>
      <c r="B15" s="3" t="s">
        <v>17</v>
      </c>
      <c r="C15" s="20">
        <f>C10*60%</f>
        <v>2070</v>
      </c>
    </row>
    <row r="16" spans="1:3" ht="20.25" thickTop="1" thickBot="1" x14ac:dyDescent="0.35">
      <c r="A16" s="5" t="s">
        <v>18</v>
      </c>
      <c r="B16" s="3" t="s">
        <v>19</v>
      </c>
      <c r="C16" s="20">
        <f>C14+C15</f>
        <v>3450</v>
      </c>
    </row>
    <row r="17" spans="1:3" ht="20.25" thickTop="1" thickBot="1" x14ac:dyDescent="0.35">
      <c r="A17" s="12"/>
      <c r="B17" s="12"/>
      <c r="C17" s="12"/>
    </row>
    <row r="18" spans="1:3" ht="20.25" thickTop="1" thickBot="1" x14ac:dyDescent="0.35">
      <c r="A18" s="4" t="s">
        <v>20</v>
      </c>
      <c r="B18" s="6">
        <f>B4</f>
        <v>6</v>
      </c>
      <c r="C18" s="4">
        <v>1</v>
      </c>
    </row>
    <row r="19" spans="1:3" ht="20.25" thickTop="1" thickBot="1" x14ac:dyDescent="0.35">
      <c r="A19" s="26" t="s">
        <v>21</v>
      </c>
      <c r="B19" s="27"/>
      <c r="C19" s="4" t="s">
        <v>34</v>
      </c>
    </row>
    <row r="20" spans="1:3" ht="20.25" thickTop="1" thickBot="1" x14ac:dyDescent="0.35">
      <c r="A20" s="4" t="s">
        <v>22</v>
      </c>
      <c r="B20" s="4" t="s">
        <v>32</v>
      </c>
      <c r="C20" s="4" t="s">
        <v>33</v>
      </c>
    </row>
    <row r="21" spans="1:3" ht="20.25" thickTop="1" thickBot="1" x14ac:dyDescent="0.35">
      <c r="A21" s="11" t="s">
        <v>23</v>
      </c>
      <c r="B21" s="21">
        <f>C10+C14</f>
        <v>4830</v>
      </c>
      <c r="C21" s="28">
        <f>C16-C14</f>
        <v>2070</v>
      </c>
    </row>
    <row r="22" spans="1:3" ht="20.25" thickTop="1" thickBot="1" x14ac:dyDescent="0.35">
      <c r="A22" s="3" t="s">
        <v>24</v>
      </c>
      <c r="B22" s="20">
        <f>IF($B$18&gt;=1,$B$21/$B$18,"")</f>
        <v>805</v>
      </c>
      <c r="C22" s="29"/>
    </row>
    <row r="23" spans="1:3" ht="20.25" thickTop="1" thickBot="1" x14ac:dyDescent="0.35">
      <c r="A23" s="3" t="s">
        <v>25</v>
      </c>
      <c r="B23" s="20">
        <f>IF($B$18&gt;=2,$B$21/$B$18,"")</f>
        <v>805</v>
      </c>
      <c r="C23" s="29"/>
    </row>
    <row r="24" spans="1:3" ht="20.25" thickTop="1" thickBot="1" x14ac:dyDescent="0.35">
      <c r="A24" s="3" t="s">
        <v>26</v>
      </c>
      <c r="B24" s="20">
        <f>IF($B$18&gt;=3,$B$21/$B$18,"")</f>
        <v>805</v>
      </c>
      <c r="C24" s="29"/>
    </row>
    <row r="25" spans="1:3" ht="20.25" thickTop="1" thickBot="1" x14ac:dyDescent="0.35">
      <c r="A25" s="3" t="s">
        <v>27</v>
      </c>
      <c r="B25" s="20">
        <f>IF($B$18&gt;=4,$B$21/$B$18,"")</f>
        <v>805</v>
      </c>
      <c r="C25" s="29"/>
    </row>
    <row r="26" spans="1:3" ht="20.25" thickTop="1" thickBot="1" x14ac:dyDescent="0.35">
      <c r="A26" s="3" t="s">
        <v>28</v>
      </c>
      <c r="B26" s="20">
        <f>IF($B$18&gt;=5,$B$21/$B$18,"")</f>
        <v>805</v>
      </c>
      <c r="C26" s="29"/>
    </row>
    <row r="27" spans="1:3" ht="20.25" thickTop="1" thickBot="1" x14ac:dyDescent="0.35">
      <c r="A27" s="3" t="s">
        <v>29</v>
      </c>
      <c r="B27" s="20">
        <f>IF($B$18&gt;=6,$B$21/$B$18,"")</f>
        <v>805</v>
      </c>
      <c r="C27" s="29"/>
    </row>
    <row r="28" spans="1:3" ht="15.75" thickTop="1" x14ac:dyDescent="0.25"/>
    <row r="29" spans="1:3" ht="18.75" x14ac:dyDescent="0.3">
      <c r="A29" s="18" t="s">
        <v>35</v>
      </c>
    </row>
    <row r="30" spans="1:3" ht="18.75" customHeight="1" x14ac:dyDescent="0.25">
      <c r="A30" s="22" t="s">
        <v>41</v>
      </c>
      <c r="B30" s="23"/>
      <c r="C30" s="23"/>
    </row>
    <row r="31" spans="1:3" s="1" customFormat="1" ht="18.75" customHeight="1" x14ac:dyDescent="0.3">
      <c r="A31" s="19" t="s">
        <v>36</v>
      </c>
      <c r="B31" s="19"/>
      <c r="C31" s="19"/>
    </row>
    <row r="32" spans="1:3" ht="18.75" customHeight="1" x14ac:dyDescent="0.25">
      <c r="A32" s="19" t="s">
        <v>37</v>
      </c>
      <c r="B32" s="17"/>
      <c r="C32" s="17"/>
    </row>
    <row r="33" spans="1:1" ht="18.75" customHeight="1" x14ac:dyDescent="0.3">
      <c r="A33" s="1" t="s">
        <v>38</v>
      </c>
    </row>
    <row r="34" spans="1:1" ht="18.75" x14ac:dyDescent="0.3">
      <c r="A34" s="1" t="s">
        <v>39</v>
      </c>
    </row>
    <row r="35" spans="1:1" ht="18.75" x14ac:dyDescent="0.3">
      <c r="A35" s="1" t="s">
        <v>40</v>
      </c>
    </row>
  </sheetData>
  <sheetProtection algorithmName="SHA-512" hashValue="dj/70s+I74a7tY1kiFVKt92fZTY6xJIQYY4aAvDM784wJqSXURqDjBfoT1s4GyqMF7wt0LOm2NY4r1+bszGI4A==" saltValue="F9PMLSdkubYEuYLt5Kf7Bw==" spinCount="100000" sheet="1" objects="1" scenarios="1" selectLockedCells="1"/>
  <mergeCells count="5">
    <mergeCell ref="A30:C30"/>
    <mergeCell ref="A12:C12"/>
    <mergeCell ref="A19:B19"/>
    <mergeCell ref="C21:C27"/>
    <mergeCell ref="B1:C1"/>
  </mergeCells>
  <pageMargins left="0.74803149606299213" right="0.74803149606299213" top="0.98425196850393704" bottom="0.98425196850393704" header="0.51181102362204722" footer="0.51181102362204722"/>
  <pageSetup scale="7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Calcolo IRPEF</vt:lpstr>
      <vt:lpstr>'Calcolo IRPEF'!Area_stampa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dl</cp:lastModifiedBy>
  <cp:lastPrinted>2025-09-08T14:40:09Z</cp:lastPrinted>
  <dcterms:created xsi:type="dcterms:W3CDTF">2025-07-21T14:06:07Z</dcterms:created>
  <dcterms:modified xsi:type="dcterms:W3CDTF">2025-09-09T12:28:03Z</dcterms:modified>
</cp:coreProperties>
</file>